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<sst xmlns="http://schemas.openxmlformats.org/spreadsheetml/2006/main" count="420" uniqueCount="154">
  <si>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</si>
  <si>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</si>
  <si>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</si>
  <si>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</si>
  <si>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</si>
  <si>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</si>
  <si>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</si>
  <si>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</si>
  <si>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</si>
  <si>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</si>
  <si>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</si>
  <si>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</si>
  <si>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</si>
  <si>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</si>
  <si>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</si>
  <si>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</si>
  <si>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</si>
  <si>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</si>
  <si>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</si>
  <si>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</si>
  <si>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</si>
  <si>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</si>
  <si>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</si>
  <si>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</si>
  <si>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</si>
  <si>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</si>
  <si>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</si>
  <si>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</si>
  <si>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</si>
  <si>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</si>
  <si>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</si>
  <si>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</si>
  <si>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</si>
  <si>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</si>
  <si>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</si>
  <si>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</si>
  <si>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</si>
  <si>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</si>
  <si>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</si>
  <si>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</si>
  <si>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</si>
  <si>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</si>
  <si>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</si>
  <si>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</si>
  <si>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</si>
  <si>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</si>
  <si>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</si>
  <si>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</si>
  <si>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</si>
  <si>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</si>
  <si>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</si>
  <si>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</si>
  <si>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</si>
  <si>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</si>
  <si>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</si>
  <si>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</si>
  <si>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</si>
  <si>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</si>
  <si>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</si>
  <si>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</si>
  <si>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</si>
  <si>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</si>
  <si>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</si>
  <si>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</si>
  <si>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</si>
  <si>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</si>
  <si>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</si>
  <si>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</si>
  <si>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</si>
  <si>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</si>
  <si>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</si>
  <si>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</si>
  <si>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</si>
  <si>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</si>
  <si>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</si>
  <si>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</si>
  <si>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</si>
  <si>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</si>
  <si>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</si>
  <si>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</si>
  <si>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</si>
  <si>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</si>
  <si>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</si>
  <si>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</si>
  <si>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</si>
  <si>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</si>
  <si>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</si>
  <si>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</si>
  <si>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</si>
  <si>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</si>
  <si>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</si>
  <si>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</si>
  <si>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</si>
  <si>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</si>
  <si>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</si>
  <si>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</si>
  <si>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</si>
  <si>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</si>
  <si>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</si>
  <si>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</si>
  <si>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</si>
  <si>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</si>
  <si>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</si>
  <si>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</si>
  <si>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</si>
  <si>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</si>
  <si>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</si>
  <si>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</si>
  <si>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</si>
  <si>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</si>
  <si>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</si>
  <si>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</si>
  <si>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</si>
  <si>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</si>
  <si>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</si>
  <si>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</si>
  <si>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</si>
  <si>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</si>
  <si>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</si>
  <si>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</si>
  <si>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</si>
  <si>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</si>
  <si>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</si>
  <si>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</si>
  <si>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</si>
  <si>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</si>
  <si>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</si>
  <si>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</si>
  <si>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</si>
  <si>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</si>
  <si>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</si>
  <si>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</si>
  <si>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</si>
  <si>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</si>
  <si>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</si>
  <si>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</si>
  <si>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</si>
  <si>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</si>
  <si>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</si>
  <si>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VESPA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</si>
  <si>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</si>
  <si>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</si>
  <si>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</si>
  <si>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</si>
  <si>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</si>
  <si>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</si>
  <si>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</si>
  <si>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</si>
  <si>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FIRST REGISTRATIONS of NEW* MC, TOP 10 BRANDS JUNUARY-FEBRUARY 2020</t>
  </si>
  <si>
    <t>FIRST REGISTRATIONS MP, TOP 10 BRANDS JUNUARY-FEBRUARY 2020</t>
  </si>
  <si>
    <t>FEBRUARY</t>
  </si>
  <si>
    <t>TRIUMPH</t>
  </si>
  <si>
    <t>January - February</t>
  </si>
  <si>
    <t>PEUGEOT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</si>
</sst>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3" fontId="31" fillId="25" borderId="15" xfId="90" applyNumberFormat="1" applyFont="1" applyFill="1" applyBorder="1" applyAlignment="1">
      <alignment vertical="center"/>
      <protection/>
    </xf>
    <xf numFmtId="9" fontId="31" fillId="25" borderId="11" xfId="99" applyFont="1" applyFill="1" applyBorder="1" applyAlignment="1">
      <alignment vertical="center"/>
    </xf>
    <xf numFmtId="170" fontId="31" fillId="25" borderId="10" xfId="90" applyNumberFormat="1" applyFont="1" applyFill="1" applyBorder="1" applyAlignment="1">
      <alignment vertical="center"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"/>
          <c:w val="0.824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6373184"/>
        <c:axId val="11524801"/>
      </c:barChart>
      <c:catAx>
        <c:axId val="1637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4801"/>
        <c:crosses val="autoZero"/>
        <c:auto val="1"/>
        <c:lblOffset val="100"/>
        <c:tickLblSkip val="1"/>
        <c:noMultiLvlLbl val="0"/>
      </c:catAx>
      <c:valAx>
        <c:axId val="11524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3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23969252"/>
        <c:axId val="43164821"/>
      </c:barChart>
      <c:catAx>
        <c:axId val="23969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4821"/>
        <c:crosses val="autoZero"/>
        <c:auto val="1"/>
        <c:lblOffset val="100"/>
        <c:tickLblSkip val="1"/>
        <c:noMultiLvlLbl val="0"/>
      </c:catAx>
      <c:valAx>
        <c:axId val="43164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9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4271762"/>
        <c:axId val="47097451"/>
      </c:barChart>
      <c:catAx>
        <c:axId val="24271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7451"/>
        <c:crossesAt val="0"/>
        <c:auto val="1"/>
        <c:lblOffset val="100"/>
        <c:tickLblSkip val="1"/>
        <c:noMultiLvlLbl val="0"/>
      </c:catAx>
      <c:valAx>
        <c:axId val="470974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1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8287088"/>
        <c:axId val="40623281"/>
      </c:barChart>
      <c:catAx>
        <c:axId val="828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23281"/>
        <c:crosses val="autoZero"/>
        <c:auto val="1"/>
        <c:lblOffset val="100"/>
        <c:tickLblSkip val="1"/>
        <c:noMultiLvlLbl val="0"/>
      </c:catAx>
      <c:valAx>
        <c:axId val="4062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7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75"/>
          <c:w val="0.73775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58340606"/>
        <c:axId val="20230375"/>
      </c:barChart>
      <c:catAx>
        <c:axId val="5834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0375"/>
        <c:crosses val="autoZero"/>
        <c:auto val="1"/>
        <c:lblOffset val="100"/>
        <c:tickLblSkip val="1"/>
        <c:noMultiLvlLbl val="0"/>
      </c:catAx>
      <c:valAx>
        <c:axId val="202303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0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61668284"/>
        <c:axId val="63490189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61668284"/>
        <c:axId val="63490189"/>
      </c:lineChart>
      <c:catAx>
        <c:axId val="6166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0189"/>
        <c:crosses val="autoZero"/>
        <c:auto val="1"/>
        <c:lblOffset val="100"/>
        <c:tickLblSkip val="1"/>
        <c:noMultiLvlLbl val="0"/>
      </c:catAx>
      <c:valAx>
        <c:axId val="63490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20066090"/>
        <c:axId val="59532579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20066090"/>
        <c:axId val="59532579"/>
      </c:lineChart>
      <c:catAx>
        <c:axId val="200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2579"/>
        <c:crosses val="autoZero"/>
        <c:auto val="1"/>
        <c:lblOffset val="100"/>
        <c:tickLblSkip val="1"/>
        <c:noMultiLvlLbl val="0"/>
      </c:catAx>
      <c:valAx>
        <c:axId val="59532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5"/>
          <c:w val="0.79925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15604686"/>
        <c:axId val="1534327"/>
      </c:barChart>
      <c:catAx>
        <c:axId val="1560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327"/>
        <c:crosses val="autoZero"/>
        <c:auto val="1"/>
        <c:lblOffset val="100"/>
        <c:tickLblSkip val="1"/>
        <c:noMultiLvlLbl val="0"/>
      </c:catAx>
      <c:valAx>
        <c:axId val="15343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4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19946252"/>
        <c:axId val="57974685"/>
      </c:barChart>
      <c:catAx>
        <c:axId val="199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74685"/>
        <c:crosses val="autoZero"/>
        <c:auto val="1"/>
        <c:lblOffset val="100"/>
        <c:tickLblSkip val="1"/>
        <c:noMultiLvlLbl val="0"/>
      </c:catAx>
      <c:valAx>
        <c:axId val="57974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46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675"/>
          <c:w val="0.752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5473402"/>
        <c:axId val="66936499"/>
      </c:barChart>
      <c:catAx>
        <c:axId val="1547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6499"/>
        <c:crosses val="autoZero"/>
        <c:auto val="1"/>
        <c:lblOffset val="100"/>
        <c:tickLblSkip val="1"/>
        <c:noMultiLvlLbl val="0"/>
      </c:catAx>
      <c:valAx>
        <c:axId val="669364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64868120"/>
        <c:axId val="37979193"/>
      </c:barChart>
      <c:catAx>
        <c:axId val="6486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79193"/>
        <c:crosses val="autoZero"/>
        <c:auto val="1"/>
        <c:lblOffset val="100"/>
        <c:tickLblSkip val="1"/>
        <c:noMultiLvlLbl val="0"/>
      </c:catAx>
      <c:valAx>
        <c:axId val="37979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23967462"/>
        <c:axId val="43141551"/>
      </c:barChart>
      <c:catAx>
        <c:axId val="2396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1551"/>
        <c:crossesAt val="0"/>
        <c:auto val="1"/>
        <c:lblOffset val="100"/>
        <c:tickLblSkip val="1"/>
        <c:noMultiLvlLbl val="0"/>
      </c:catAx>
      <c:valAx>
        <c:axId val="431415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7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102</v>
      </c>
      <c r="C7" s="62" t="s">
        <v>103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104</v>
      </c>
      <c r="C9" s="63" t="s">
        <v>105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106</v>
      </c>
      <c r="C11" s="63" t="s">
        <v>107</v>
      </c>
      <c r="D11" s="10"/>
    </row>
    <row r="12" ht="12.75">
      <c r="B12" s="149"/>
    </row>
    <row r="13" spans="2:17" ht="12.75">
      <c r="B13" s="150" t="s">
        <v>98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108</v>
      </c>
      <c r="C15" s="63" t="s">
        <v>109</v>
      </c>
      <c r="D15" s="12"/>
    </row>
    <row r="16" ht="12.75">
      <c r="B16" s="149"/>
    </row>
    <row r="17" spans="2:3" ht="12.75">
      <c r="B17" s="151" t="s">
        <v>99</v>
      </c>
      <c r="C17" s="62" t="s">
        <v>149</v>
      </c>
    </row>
    <row r="18" ht="12.75">
      <c r="B18" s="149"/>
    </row>
    <row r="19" spans="2:3" ht="12.75">
      <c r="B19" s="151" t="s">
        <v>110</v>
      </c>
      <c r="C19" s="62" t="s">
        <v>111</v>
      </c>
    </row>
    <row r="20" ht="12.75">
      <c r="B20" s="149"/>
    </row>
    <row r="21" spans="2:3" ht="12.75">
      <c r="B21" s="151" t="s">
        <v>100</v>
      </c>
      <c r="C21" s="62" t="s">
        <v>101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10124</v>
      </c>
      <c r="O3" s="97">
        <v>0.7951617970468112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2608</v>
      </c>
      <c r="O4" s="97">
        <v>0.2048382029531888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116</v>
      </c>
      <c r="B5" s="9">
        <v>5703</v>
      </c>
      <c r="C5" s="9">
        <v>7029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12732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117</v>
      </c>
      <c r="B6" s="212">
        <v>0.21963216424294263</v>
      </c>
      <c r="C6" s="212">
        <v>0.23250920568122035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13">
        <v>0.8504218040233615</v>
      </c>
      <c r="C7" s="213">
        <v>0.0892608089260809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0.33529103303618246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150</v>
      </c>
      <c r="C9" s="230"/>
      <c r="D9" s="231" t="s">
        <v>35</v>
      </c>
      <c r="E9" s="233" t="s">
        <v>23</v>
      </c>
      <c r="F9" s="234"/>
      <c r="G9" s="231" t="s">
        <v>35</v>
      </c>
    </row>
    <row r="10" spans="1:34" s="5" customFormat="1" ht="26.25" customHeight="1">
      <c r="A10" s="228"/>
      <c r="B10" s="45">
        <v>2020</v>
      </c>
      <c r="C10" s="45">
        <v>2019</v>
      </c>
      <c r="D10" s="232"/>
      <c r="E10" s="45">
        <f>B10</f>
        <v>2020</v>
      </c>
      <c r="F10" s="45">
        <f>C10</f>
        <v>2019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5599</v>
      </c>
      <c r="C11" s="192">
        <v>5189</v>
      </c>
      <c r="D11" s="193">
        <v>0.07901329735979967</v>
      </c>
      <c r="E11" s="192">
        <v>10124</v>
      </c>
      <c r="F11" s="194">
        <v>7596</v>
      </c>
      <c r="G11" s="193">
        <v>0.33280674038967883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1430</v>
      </c>
      <c r="C12" s="192">
        <v>1264</v>
      </c>
      <c r="D12" s="193">
        <v>0.13132911392405067</v>
      </c>
      <c r="E12" s="192">
        <v>2608</v>
      </c>
      <c r="F12" s="194">
        <v>1939</v>
      </c>
      <c r="G12" s="193">
        <v>0.34502320783909224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7029</v>
      </c>
      <c r="C13" s="192">
        <v>6453</v>
      </c>
      <c r="D13" s="193">
        <v>0.0892608089260809</v>
      </c>
      <c r="E13" s="192">
        <v>12732</v>
      </c>
      <c r="F13" s="192">
        <v>9535</v>
      </c>
      <c r="G13" s="193">
        <v>0.33529103303618246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1788</v>
      </c>
      <c r="O3" s="97">
        <v>0.5418181818181819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1512</v>
      </c>
      <c r="O4" s="97">
        <v>0.4581818181818182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116</v>
      </c>
      <c r="B5" s="9">
        <v>1347</v>
      </c>
      <c r="C5" s="9">
        <v>1953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3300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117</v>
      </c>
      <c r="B6" s="212">
        <v>-0.03991446899501072</v>
      </c>
      <c r="C6" s="212">
        <v>0.44988864142538976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13">
        <v>0.6386861313868613</v>
      </c>
      <c r="C7" s="213">
        <v>0.15153301886792447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0.3105639396346307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7" t="s">
        <v>6</v>
      </c>
      <c r="B9" s="229" t="str">
        <f>'R_PTW 2020vs2019'!B9:C9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'R_PTW 2020vs2019'!B10</f>
        <v>2020</v>
      </c>
      <c r="C10" s="45">
        <f>'R_PTW 2020vs2019'!C10</f>
        <v>2019</v>
      </c>
      <c r="D10" s="232"/>
      <c r="E10" s="45">
        <f>'R_PTW 2020vs2019'!E10</f>
        <v>2020</v>
      </c>
      <c r="F10" s="45">
        <f>'R_PTW 2020vs2019'!F10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1090</v>
      </c>
      <c r="C11" s="192">
        <v>893</v>
      </c>
      <c r="D11" s="193">
        <v>0.2206047032474805</v>
      </c>
      <c r="E11" s="192">
        <v>1788</v>
      </c>
      <c r="F11" s="194">
        <v>1353</v>
      </c>
      <c r="G11" s="193">
        <v>0.3215077605321508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863</v>
      </c>
      <c r="C12" s="192">
        <v>803</v>
      </c>
      <c r="D12" s="193">
        <v>0.07471980074719808</v>
      </c>
      <c r="E12" s="192">
        <v>1512</v>
      </c>
      <c r="F12" s="194">
        <v>1165</v>
      </c>
      <c r="G12" s="193">
        <v>0.2978540772532188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1953</v>
      </c>
      <c r="C13" s="192">
        <v>1696</v>
      </c>
      <c r="D13" s="193">
        <v>0.15153301886792447</v>
      </c>
      <c r="E13" s="192">
        <v>3300</v>
      </c>
      <c r="F13" s="192">
        <v>2518</v>
      </c>
      <c r="G13" s="193">
        <v>0.3105639396346307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/>
      <c r="E9" s="9"/>
      <c r="F9" s="9"/>
      <c r="G9" s="9"/>
      <c r="H9" s="9"/>
      <c r="I9" s="9"/>
      <c r="J9" s="9"/>
      <c r="K9" s="9"/>
      <c r="L9" s="9"/>
      <c r="M9" s="9"/>
      <c r="N9" s="85">
        <v>1788</v>
      </c>
      <c r="O9" s="86"/>
    </row>
    <row r="10" spans="1:14" ht="12.75">
      <c r="A10" s="143" t="s">
        <v>114</v>
      </c>
      <c r="B10" s="152">
        <v>0.517391304347826</v>
      </c>
      <c r="C10" s="152">
        <v>0.2206047032474805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0.3215077605321508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7" t="s">
        <v>6</v>
      </c>
      <c r="B12" s="229" t="str">
        <f>'R_PTW NEW 2020vs2019'!B9:C9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'R_PTW NEW 2020vs2019'!B10</f>
        <v>2020</v>
      </c>
      <c r="C13" s="45">
        <f>'R_PTW NEW 2020vs2019'!C10</f>
        <v>2019</v>
      </c>
      <c r="D13" s="232"/>
      <c r="E13" s="45">
        <f>'R_PTW NEW 2020vs2019'!E10</f>
        <v>2020</v>
      </c>
      <c r="F13" s="45">
        <f>'R_PTW NEW 2020vs2019'!F10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1090</v>
      </c>
      <c r="C14" s="166">
        <v>893</v>
      </c>
      <c r="D14" s="167">
        <v>0.2206047032474805</v>
      </c>
      <c r="E14" s="166">
        <v>1788</v>
      </c>
      <c r="F14" s="168">
        <v>1353</v>
      </c>
      <c r="G14" s="167">
        <v>0.3215077605321508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6" t="s">
        <v>121</v>
      </c>
      <c r="C2" s="256"/>
      <c r="D2" s="256"/>
      <c r="E2" s="256"/>
      <c r="F2" s="256"/>
      <c r="G2" s="256"/>
      <c r="H2" s="256"/>
      <c r="I2" s="101"/>
      <c r="J2" s="256" t="s">
        <v>122</v>
      </c>
      <c r="K2" s="256"/>
      <c r="L2" s="256"/>
      <c r="M2" s="256"/>
      <c r="N2" s="256"/>
      <c r="O2" s="256"/>
      <c r="P2" s="256"/>
      <c r="R2" s="256" t="s">
        <v>123</v>
      </c>
      <c r="S2" s="256"/>
      <c r="T2" s="256"/>
      <c r="U2" s="256"/>
      <c r="V2" s="256"/>
      <c r="W2" s="256"/>
      <c r="X2" s="256"/>
    </row>
    <row r="3" spans="2:24" ht="15" customHeight="1">
      <c r="B3" s="247" t="s">
        <v>57</v>
      </c>
      <c r="C3" s="250" t="s">
        <v>58</v>
      </c>
      <c r="D3" s="258" t="s">
        <v>152</v>
      </c>
      <c r="E3" s="259"/>
      <c r="F3" s="259"/>
      <c r="G3" s="259"/>
      <c r="H3" s="260"/>
      <c r="I3" s="103"/>
      <c r="J3" s="239" t="s">
        <v>59</v>
      </c>
      <c r="K3" s="242" t="s">
        <v>82</v>
      </c>
      <c r="L3" s="258" t="str">
        <f>D3</f>
        <v>January - February</v>
      </c>
      <c r="M3" s="259"/>
      <c r="N3" s="259"/>
      <c r="O3" s="259"/>
      <c r="P3" s="260"/>
      <c r="R3" s="247" t="s">
        <v>48</v>
      </c>
      <c r="S3" s="250" t="s">
        <v>58</v>
      </c>
      <c r="T3" s="258" t="str">
        <f>L3</f>
        <v>January - February</v>
      </c>
      <c r="U3" s="259"/>
      <c r="V3" s="259"/>
      <c r="W3" s="259"/>
      <c r="X3" s="260"/>
    </row>
    <row r="4" spans="2:24" ht="15" customHeight="1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40"/>
      <c r="K4" s="243"/>
      <c r="L4" s="253">
        <v>2020</v>
      </c>
      <c r="M4" s="254">
        <v>2019</v>
      </c>
      <c r="N4" s="245" t="s">
        <v>62</v>
      </c>
      <c r="O4" s="245" t="s">
        <v>124</v>
      </c>
      <c r="P4" s="245" t="s">
        <v>86</v>
      </c>
      <c r="R4" s="248"/>
      <c r="S4" s="251"/>
      <c r="T4" s="253">
        <v>2020</v>
      </c>
      <c r="U4" s="254">
        <v>2019</v>
      </c>
      <c r="V4" s="245" t="s">
        <v>62</v>
      </c>
      <c r="W4" s="245" t="s">
        <v>124</v>
      </c>
      <c r="X4" s="245" t="s">
        <v>86</v>
      </c>
    </row>
    <row r="5" spans="2:24" ht="12.75">
      <c r="B5" s="176">
        <v>1</v>
      </c>
      <c r="C5" s="177" t="s">
        <v>27</v>
      </c>
      <c r="D5" s="178">
        <v>352</v>
      </c>
      <c r="E5" s="179">
        <v>0.19686800894854586</v>
      </c>
      <c r="F5" s="178">
        <v>231</v>
      </c>
      <c r="G5" s="180">
        <v>0.17073170731707318</v>
      </c>
      <c r="H5" s="169">
        <v>0.5238095238095237</v>
      </c>
      <c r="I5" s="109"/>
      <c r="J5" s="241"/>
      <c r="K5" s="244"/>
      <c r="L5" s="246"/>
      <c r="M5" s="255"/>
      <c r="N5" s="246"/>
      <c r="O5" s="246"/>
      <c r="P5" s="246"/>
      <c r="R5" s="249"/>
      <c r="S5" s="252"/>
      <c r="T5" s="246"/>
      <c r="U5" s="255"/>
      <c r="V5" s="246"/>
      <c r="W5" s="246"/>
      <c r="X5" s="246"/>
    </row>
    <row r="6" spans="2:24" ht="15">
      <c r="B6" s="181">
        <v>2</v>
      </c>
      <c r="C6" s="182" t="s">
        <v>0</v>
      </c>
      <c r="D6" s="183">
        <v>171</v>
      </c>
      <c r="E6" s="184">
        <v>0.09563758389261745</v>
      </c>
      <c r="F6" s="183">
        <v>136</v>
      </c>
      <c r="G6" s="185">
        <v>0.10051736881005174</v>
      </c>
      <c r="H6" s="170">
        <v>0.25735294117647056</v>
      </c>
      <c r="I6" s="109"/>
      <c r="J6" s="110" t="s">
        <v>142</v>
      </c>
      <c r="K6" s="198" t="s">
        <v>47</v>
      </c>
      <c r="L6" s="216">
        <v>142</v>
      </c>
      <c r="M6" s="144">
        <v>94</v>
      </c>
      <c r="N6" s="199">
        <v>0.5106382978723405</v>
      </c>
      <c r="O6" s="200"/>
      <c r="P6" s="200"/>
      <c r="R6" s="110" t="s">
        <v>49</v>
      </c>
      <c r="S6" s="198" t="s">
        <v>27</v>
      </c>
      <c r="T6" s="216">
        <v>111</v>
      </c>
      <c r="U6" s="144">
        <v>74</v>
      </c>
      <c r="V6" s="199">
        <v>0.5</v>
      </c>
      <c r="W6" s="200"/>
      <c r="X6" s="200"/>
    </row>
    <row r="7" spans="2:24" ht="15">
      <c r="B7" s="181">
        <v>3</v>
      </c>
      <c r="C7" s="182" t="s">
        <v>47</v>
      </c>
      <c r="D7" s="183">
        <v>142</v>
      </c>
      <c r="E7" s="184">
        <v>0.07941834451901567</v>
      </c>
      <c r="F7" s="183">
        <v>100</v>
      </c>
      <c r="G7" s="185">
        <v>0.07390983000739099</v>
      </c>
      <c r="H7" s="170">
        <v>0.41999999999999993</v>
      </c>
      <c r="I7" s="109"/>
      <c r="J7" s="111"/>
      <c r="K7" s="201" t="s">
        <v>28</v>
      </c>
      <c r="L7" s="202">
        <v>120</v>
      </c>
      <c r="M7" s="145">
        <v>73</v>
      </c>
      <c r="N7" s="203">
        <v>0.6438356164383561</v>
      </c>
      <c r="O7" s="153"/>
      <c r="P7" s="153"/>
      <c r="R7" s="111"/>
      <c r="S7" s="201" t="s">
        <v>26</v>
      </c>
      <c r="T7" s="202">
        <v>40</v>
      </c>
      <c r="U7" s="145">
        <v>52</v>
      </c>
      <c r="V7" s="203">
        <v>-0.23076923076923073</v>
      </c>
      <c r="W7" s="153"/>
      <c r="X7" s="153"/>
    </row>
    <row r="8" spans="2:24" ht="15">
      <c r="B8" s="181">
        <v>4</v>
      </c>
      <c r="C8" s="182" t="s">
        <v>33</v>
      </c>
      <c r="D8" s="183">
        <v>123</v>
      </c>
      <c r="E8" s="184">
        <v>0.06879194630872483</v>
      </c>
      <c r="F8" s="183">
        <v>107</v>
      </c>
      <c r="G8" s="185">
        <v>0.07908351810790835</v>
      </c>
      <c r="H8" s="170">
        <v>0.14953271028037385</v>
      </c>
      <c r="I8" s="109"/>
      <c r="J8" s="111"/>
      <c r="K8" s="201" t="s">
        <v>27</v>
      </c>
      <c r="L8" s="202">
        <v>118</v>
      </c>
      <c r="M8" s="145">
        <v>92</v>
      </c>
      <c r="N8" s="203">
        <v>0.28260869565217384</v>
      </c>
      <c r="O8" s="153"/>
      <c r="P8" s="153"/>
      <c r="R8" s="111"/>
      <c r="S8" s="201" t="s">
        <v>139</v>
      </c>
      <c r="T8" s="202">
        <v>34</v>
      </c>
      <c r="U8" s="145">
        <v>17</v>
      </c>
      <c r="V8" s="203">
        <v>1</v>
      </c>
      <c r="W8" s="153"/>
      <c r="X8" s="153"/>
    </row>
    <row r="9" spans="2:24" ht="12.75">
      <c r="B9" s="181">
        <v>5</v>
      </c>
      <c r="C9" s="182" t="s">
        <v>26</v>
      </c>
      <c r="D9" s="183">
        <v>120</v>
      </c>
      <c r="E9" s="184">
        <v>0.06711409395973154</v>
      </c>
      <c r="F9" s="183">
        <v>137</v>
      </c>
      <c r="G9" s="217">
        <v>0.10125646711012565</v>
      </c>
      <c r="H9" s="170">
        <v>-0.12408759124087587</v>
      </c>
      <c r="I9" s="109"/>
      <c r="J9" s="110"/>
      <c r="K9" s="110" t="s">
        <v>97</v>
      </c>
      <c r="L9" s="110">
        <v>379</v>
      </c>
      <c r="M9" s="110">
        <v>299</v>
      </c>
      <c r="N9" s="204">
        <v>0.2675585284280937</v>
      </c>
      <c r="O9" s="153"/>
      <c r="P9" s="153"/>
      <c r="R9" s="110"/>
      <c r="S9" s="110" t="s">
        <v>97</v>
      </c>
      <c r="T9" s="110">
        <v>137</v>
      </c>
      <c r="U9" s="110">
        <v>110</v>
      </c>
      <c r="V9" s="204">
        <v>0.24545454545454537</v>
      </c>
      <c r="W9" s="153"/>
      <c r="X9" s="153"/>
    </row>
    <row r="10" spans="2:24" ht="12.75">
      <c r="B10" s="181"/>
      <c r="C10" s="182" t="s">
        <v>28</v>
      </c>
      <c r="D10" s="183">
        <v>120</v>
      </c>
      <c r="E10" s="184">
        <v>0.06711409395973154</v>
      </c>
      <c r="F10" s="183">
        <v>73</v>
      </c>
      <c r="G10" s="217">
        <v>0.05395417590539542</v>
      </c>
      <c r="H10" s="170">
        <v>0.6438356164383561</v>
      </c>
      <c r="I10" s="109"/>
      <c r="J10" s="112" t="s">
        <v>142</v>
      </c>
      <c r="K10" s="113"/>
      <c r="L10" s="173">
        <v>759</v>
      </c>
      <c r="M10" s="173">
        <v>558</v>
      </c>
      <c r="N10" s="114">
        <v>0.36021505376344076</v>
      </c>
      <c r="O10" s="133">
        <v>0.42449664429530204</v>
      </c>
      <c r="P10" s="133">
        <v>0.4124168514412417</v>
      </c>
      <c r="R10" s="112" t="s">
        <v>68</v>
      </c>
      <c r="S10" s="113"/>
      <c r="T10" s="173">
        <v>322</v>
      </c>
      <c r="U10" s="173">
        <v>253</v>
      </c>
      <c r="V10" s="114">
        <v>0.2727272727272727</v>
      </c>
      <c r="W10" s="133">
        <v>0.18008948545861297</v>
      </c>
      <c r="X10" s="133">
        <v>0.18699186991869918</v>
      </c>
    </row>
    <row r="11" spans="2:24" ht="15">
      <c r="B11" s="181">
        <v>7</v>
      </c>
      <c r="C11" s="182" t="s">
        <v>29</v>
      </c>
      <c r="D11" s="183">
        <v>90</v>
      </c>
      <c r="E11" s="184">
        <v>0.050335570469798654</v>
      </c>
      <c r="F11" s="183">
        <v>64</v>
      </c>
      <c r="G11" s="185">
        <v>0.04730229120473023</v>
      </c>
      <c r="H11" s="170">
        <v>0.40625</v>
      </c>
      <c r="I11" s="109"/>
      <c r="J11" s="110" t="s">
        <v>144</v>
      </c>
      <c r="K11" s="222" t="s">
        <v>33</v>
      </c>
      <c r="L11" s="208">
        <v>23</v>
      </c>
      <c r="M11" s="209">
        <v>14</v>
      </c>
      <c r="N11" s="199">
        <v>0.6428571428571428</v>
      </c>
      <c r="O11" s="200"/>
      <c r="P11" s="200"/>
      <c r="R11" s="110" t="s">
        <v>50</v>
      </c>
      <c r="S11" s="201" t="s">
        <v>28</v>
      </c>
      <c r="T11" s="216">
        <v>44</v>
      </c>
      <c r="U11" s="144">
        <v>41</v>
      </c>
      <c r="V11" s="199">
        <v>0.07317073170731714</v>
      </c>
      <c r="W11" s="200"/>
      <c r="X11" s="200"/>
    </row>
    <row r="12" spans="2:24" ht="15">
      <c r="B12" s="181">
        <v>8</v>
      </c>
      <c r="C12" s="182" t="s">
        <v>78</v>
      </c>
      <c r="D12" s="183">
        <v>73</v>
      </c>
      <c r="E12" s="184">
        <v>0.04082774049217002</v>
      </c>
      <c r="F12" s="183">
        <v>73</v>
      </c>
      <c r="G12" s="185">
        <v>0.05395417590539542</v>
      </c>
      <c r="H12" s="170">
        <v>0</v>
      </c>
      <c r="I12" s="109"/>
      <c r="J12" s="111"/>
      <c r="K12" s="223" t="s">
        <v>27</v>
      </c>
      <c r="L12" s="210">
        <v>17</v>
      </c>
      <c r="M12" s="211">
        <v>10</v>
      </c>
      <c r="N12" s="203">
        <v>0.7</v>
      </c>
      <c r="O12" s="153"/>
      <c r="P12" s="153"/>
      <c r="R12" s="111"/>
      <c r="S12" s="201" t="s">
        <v>47</v>
      </c>
      <c r="T12" s="202">
        <v>35</v>
      </c>
      <c r="U12" s="145">
        <v>24</v>
      </c>
      <c r="V12" s="203">
        <v>0.45833333333333326</v>
      </c>
      <c r="W12" s="153"/>
      <c r="X12" s="153"/>
    </row>
    <row r="13" spans="2:24" ht="15">
      <c r="B13" s="181">
        <v>9</v>
      </c>
      <c r="C13" s="182" t="s">
        <v>77</v>
      </c>
      <c r="D13" s="183">
        <v>49</v>
      </c>
      <c r="E13" s="184">
        <v>0.027404921700223715</v>
      </c>
      <c r="F13" s="183">
        <v>33</v>
      </c>
      <c r="G13" s="185">
        <v>0.024390243902439025</v>
      </c>
      <c r="H13" s="170">
        <v>0.48484848484848486</v>
      </c>
      <c r="I13" s="109"/>
      <c r="J13" s="111"/>
      <c r="K13" s="223" t="s">
        <v>77</v>
      </c>
      <c r="L13" s="210">
        <v>14</v>
      </c>
      <c r="M13" s="211">
        <v>7</v>
      </c>
      <c r="N13" s="203">
        <v>1</v>
      </c>
      <c r="O13" s="153"/>
      <c r="P13" s="153"/>
      <c r="R13" s="111"/>
      <c r="S13" s="201" t="s">
        <v>32</v>
      </c>
      <c r="T13" s="202">
        <v>20</v>
      </c>
      <c r="U13" s="145">
        <v>16</v>
      </c>
      <c r="V13" s="203">
        <v>0.25</v>
      </c>
      <c r="W13" s="153"/>
      <c r="X13" s="153"/>
    </row>
    <row r="14" spans="2:24" ht="12.75">
      <c r="B14" s="186"/>
      <c r="C14" s="187" t="s">
        <v>151</v>
      </c>
      <c r="D14" s="188">
        <v>49</v>
      </c>
      <c r="E14" s="189">
        <v>0.027404921700223715</v>
      </c>
      <c r="F14" s="188">
        <v>45</v>
      </c>
      <c r="G14" s="190">
        <v>0.03325942350332594</v>
      </c>
      <c r="H14" s="191">
        <v>0.0888888888888888</v>
      </c>
      <c r="I14" s="109"/>
      <c r="J14" s="115"/>
      <c r="K14" s="110" t="s">
        <v>97</v>
      </c>
      <c r="L14" s="110">
        <v>10</v>
      </c>
      <c r="M14" s="110">
        <v>20</v>
      </c>
      <c r="N14" s="204">
        <v>-0.5</v>
      </c>
      <c r="O14" s="153"/>
      <c r="P14" s="153"/>
      <c r="R14" s="115"/>
      <c r="S14" s="110" t="s">
        <v>97</v>
      </c>
      <c r="T14" s="110">
        <v>51</v>
      </c>
      <c r="U14" s="110">
        <v>29</v>
      </c>
      <c r="V14" s="204">
        <v>0.7586206896551724</v>
      </c>
      <c r="W14" s="153"/>
      <c r="X14" s="153"/>
    </row>
    <row r="15" spans="2:24" ht="12.75">
      <c r="B15" s="267" t="s">
        <v>66</v>
      </c>
      <c r="C15" s="268"/>
      <c r="D15" s="116">
        <v>1289</v>
      </c>
      <c r="E15" s="117">
        <v>0.7209172259507828</v>
      </c>
      <c r="F15" s="116">
        <v>999</v>
      </c>
      <c r="G15" s="117">
        <v>0.7383592017738358</v>
      </c>
      <c r="H15" s="119">
        <v>0.2902902902902902</v>
      </c>
      <c r="I15" s="109"/>
      <c r="J15" s="112" t="s">
        <v>144</v>
      </c>
      <c r="K15" s="113"/>
      <c r="L15" s="173">
        <v>64</v>
      </c>
      <c r="M15" s="173">
        <v>51</v>
      </c>
      <c r="N15" s="114">
        <v>0.2549019607843137</v>
      </c>
      <c r="O15" s="133">
        <v>0.035794183445190156</v>
      </c>
      <c r="P15" s="133">
        <v>0.037694013303769404</v>
      </c>
      <c r="R15" s="112" t="s">
        <v>69</v>
      </c>
      <c r="S15" s="113"/>
      <c r="T15" s="173">
        <v>150</v>
      </c>
      <c r="U15" s="173">
        <v>110</v>
      </c>
      <c r="V15" s="114">
        <v>0.36363636363636354</v>
      </c>
      <c r="W15" s="133">
        <v>0.08389261744966443</v>
      </c>
      <c r="X15" s="133">
        <v>0.08130081300813008</v>
      </c>
    </row>
    <row r="16" spans="2:24" ht="15">
      <c r="B16" s="264" t="s">
        <v>67</v>
      </c>
      <c r="C16" s="264"/>
      <c r="D16" s="118">
        <v>499</v>
      </c>
      <c r="E16" s="117">
        <v>0.279082774049217</v>
      </c>
      <c r="F16" s="118">
        <v>354</v>
      </c>
      <c r="G16" s="117">
        <v>0.2616407982261641</v>
      </c>
      <c r="H16" s="120">
        <v>0.40960451977401124</v>
      </c>
      <c r="I16" s="109"/>
      <c r="J16" s="110" t="s">
        <v>145</v>
      </c>
      <c r="K16" s="198" t="s">
        <v>27</v>
      </c>
      <c r="L16" s="216">
        <v>63</v>
      </c>
      <c r="M16" s="144">
        <v>25</v>
      </c>
      <c r="N16" s="199">
        <v>1.52</v>
      </c>
      <c r="O16" s="200"/>
      <c r="P16" s="200"/>
      <c r="R16" s="110" t="s">
        <v>51</v>
      </c>
      <c r="S16" s="198" t="s">
        <v>47</v>
      </c>
      <c r="T16" s="216">
        <v>105</v>
      </c>
      <c r="U16" s="144">
        <v>56</v>
      </c>
      <c r="V16" s="199">
        <v>0.875</v>
      </c>
      <c r="W16" s="200"/>
      <c r="X16" s="200"/>
    </row>
    <row r="17" spans="2:24" ht="15">
      <c r="B17" s="265" t="s">
        <v>65</v>
      </c>
      <c r="C17" s="265"/>
      <c r="D17" s="219">
        <v>1788</v>
      </c>
      <c r="E17" s="220">
        <v>1</v>
      </c>
      <c r="F17" s="219">
        <v>1353</v>
      </c>
      <c r="G17" s="220">
        <v>1</v>
      </c>
      <c r="H17" s="221">
        <v>0.3215077605321508</v>
      </c>
      <c r="I17" s="109"/>
      <c r="J17" s="111"/>
      <c r="K17" s="201" t="s">
        <v>33</v>
      </c>
      <c r="L17" s="202">
        <v>60</v>
      </c>
      <c r="M17" s="145">
        <v>58</v>
      </c>
      <c r="N17" s="203">
        <v>0.034482758620689724</v>
      </c>
      <c r="O17" s="153"/>
      <c r="P17" s="153"/>
      <c r="R17" s="111"/>
      <c r="S17" s="201" t="s">
        <v>27</v>
      </c>
      <c r="T17" s="202">
        <v>61</v>
      </c>
      <c r="U17" s="145">
        <v>44</v>
      </c>
      <c r="V17" s="203">
        <v>0.38636363636363646</v>
      </c>
      <c r="W17" s="153"/>
      <c r="X17" s="153"/>
    </row>
    <row r="18" spans="2:24" ht="15">
      <c r="B18" s="266" t="s">
        <v>81</v>
      </c>
      <c r="C18" s="266"/>
      <c r="D18" s="266"/>
      <c r="E18" s="266"/>
      <c r="F18" s="266"/>
      <c r="G18" s="266"/>
      <c r="H18" s="266"/>
      <c r="I18" s="109"/>
      <c r="J18" s="111"/>
      <c r="K18" s="201" t="s">
        <v>77</v>
      </c>
      <c r="L18" s="202">
        <v>25</v>
      </c>
      <c r="M18" s="145">
        <v>15</v>
      </c>
      <c r="N18" s="203">
        <v>0.6666666666666667</v>
      </c>
      <c r="O18" s="153"/>
      <c r="P18" s="153"/>
      <c r="R18" s="111"/>
      <c r="S18" s="201" t="s">
        <v>28</v>
      </c>
      <c r="T18" s="202">
        <v>47</v>
      </c>
      <c r="U18" s="145">
        <v>19</v>
      </c>
      <c r="V18" s="203">
        <v>1.473684210526316</v>
      </c>
      <c r="W18" s="153"/>
      <c r="X18" s="153"/>
    </row>
    <row r="19" spans="2:24" ht="12.75" customHeight="1">
      <c r="B19" s="261" t="s">
        <v>44</v>
      </c>
      <c r="C19" s="261"/>
      <c r="D19" s="261"/>
      <c r="E19" s="261"/>
      <c r="F19" s="261"/>
      <c r="G19" s="261"/>
      <c r="H19" s="261"/>
      <c r="I19" s="109"/>
      <c r="J19" s="115"/>
      <c r="K19" s="146" t="s">
        <v>97</v>
      </c>
      <c r="L19" s="110">
        <v>112</v>
      </c>
      <c r="M19" s="110">
        <v>90</v>
      </c>
      <c r="N19" s="204">
        <v>0.24444444444444446</v>
      </c>
      <c r="O19" s="153"/>
      <c r="P19" s="153"/>
      <c r="R19" s="115"/>
      <c r="S19" s="146" t="s">
        <v>97</v>
      </c>
      <c r="T19" s="110">
        <v>341</v>
      </c>
      <c r="U19" s="110">
        <v>289</v>
      </c>
      <c r="V19" s="204">
        <v>0.17993079584775096</v>
      </c>
      <c r="W19" s="153"/>
      <c r="X19" s="153"/>
    </row>
    <row r="20" spans="2:24" ht="12.75">
      <c r="B20" s="261"/>
      <c r="C20" s="261"/>
      <c r="D20" s="261"/>
      <c r="E20" s="261"/>
      <c r="F20" s="261"/>
      <c r="G20" s="261"/>
      <c r="H20" s="261"/>
      <c r="I20" s="109"/>
      <c r="J20" s="121" t="s">
        <v>145</v>
      </c>
      <c r="K20" s="122"/>
      <c r="L20" s="173">
        <v>260</v>
      </c>
      <c r="M20" s="173">
        <v>188</v>
      </c>
      <c r="N20" s="114">
        <v>0.38297872340425543</v>
      </c>
      <c r="O20" s="133">
        <v>0.14541387024608501</v>
      </c>
      <c r="P20" s="133">
        <v>0.13895048041389504</v>
      </c>
      <c r="R20" s="112" t="s">
        <v>70</v>
      </c>
      <c r="S20" s="123"/>
      <c r="T20" s="173">
        <v>554</v>
      </c>
      <c r="U20" s="173">
        <v>408</v>
      </c>
      <c r="V20" s="114">
        <v>0.357843137254902</v>
      </c>
      <c r="W20" s="133">
        <v>0.3098434004474273</v>
      </c>
      <c r="X20" s="133">
        <v>0.30155210643015523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146</v>
      </c>
      <c r="K21" s="198" t="s">
        <v>27</v>
      </c>
      <c r="L21" s="216">
        <v>69</v>
      </c>
      <c r="M21" s="144">
        <v>36</v>
      </c>
      <c r="N21" s="199">
        <v>0.9166666666666667</v>
      </c>
      <c r="O21" s="200"/>
      <c r="P21" s="200"/>
      <c r="R21" s="111" t="s">
        <v>52</v>
      </c>
      <c r="S21" s="198" t="s">
        <v>0</v>
      </c>
      <c r="T21" s="216">
        <v>3</v>
      </c>
      <c r="U21" s="144"/>
      <c r="V21" s="199"/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29</v>
      </c>
      <c r="L22" s="202">
        <v>51</v>
      </c>
      <c r="M22" s="145">
        <v>20</v>
      </c>
      <c r="N22" s="203">
        <v>1.5499999999999998</v>
      </c>
      <c r="O22" s="153"/>
      <c r="P22" s="153"/>
      <c r="R22" s="111"/>
      <c r="S22" s="201" t="s">
        <v>33</v>
      </c>
      <c r="T22" s="202">
        <v>3</v>
      </c>
      <c r="U22" s="145">
        <v>1</v>
      </c>
      <c r="V22" s="203">
        <v>2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26</v>
      </c>
      <c r="L23" s="202">
        <v>39</v>
      </c>
      <c r="M23" s="145">
        <v>31</v>
      </c>
      <c r="N23" s="203">
        <v>0.25806451612903225</v>
      </c>
      <c r="O23" s="153"/>
      <c r="P23" s="153"/>
      <c r="R23" s="111"/>
      <c r="S23" s="201" t="s">
        <v>31</v>
      </c>
      <c r="T23" s="207">
        <v>1</v>
      </c>
      <c r="U23" s="145">
        <v>5</v>
      </c>
      <c r="V23" s="203">
        <v>-0.8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50</v>
      </c>
      <c r="M24" s="110">
        <v>48</v>
      </c>
      <c r="N24" s="204">
        <v>0.04166666666666674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146</v>
      </c>
      <c r="K25" s="122"/>
      <c r="L25" s="214">
        <v>209</v>
      </c>
      <c r="M25" s="214">
        <v>135</v>
      </c>
      <c r="N25" s="114">
        <v>0.548148148148148</v>
      </c>
      <c r="O25" s="133">
        <v>0.11689038031319911</v>
      </c>
      <c r="P25" s="133">
        <v>0.09977827050997783</v>
      </c>
      <c r="R25" s="112" t="s">
        <v>71</v>
      </c>
      <c r="S25" s="122"/>
      <c r="T25" s="173">
        <v>7</v>
      </c>
      <c r="U25" s="173">
        <v>6</v>
      </c>
      <c r="V25" s="114">
        <v>0.16666666666666674</v>
      </c>
      <c r="W25" s="133">
        <v>0.0039149888143176735</v>
      </c>
      <c r="X25" s="133">
        <v>0.004434589800443459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143</v>
      </c>
      <c r="K26" s="198" t="s">
        <v>0</v>
      </c>
      <c r="L26" s="216">
        <v>156</v>
      </c>
      <c r="M26" s="144">
        <v>124</v>
      </c>
      <c r="N26" s="199">
        <v>0.25806451612903225</v>
      </c>
      <c r="O26" s="200"/>
      <c r="P26" s="200"/>
      <c r="R26" s="128" t="s">
        <v>53</v>
      </c>
      <c r="S26" s="198" t="s">
        <v>27</v>
      </c>
      <c r="T26" s="216">
        <v>26</v>
      </c>
      <c r="U26" s="144">
        <v>9</v>
      </c>
      <c r="V26" s="203">
        <v>1.8888888888888888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85</v>
      </c>
      <c r="M27" s="145">
        <v>68</v>
      </c>
      <c r="N27" s="203">
        <v>0.25</v>
      </c>
      <c r="O27" s="153"/>
      <c r="P27" s="153"/>
      <c r="R27" s="111"/>
      <c r="S27" s="201" t="s">
        <v>31</v>
      </c>
      <c r="T27" s="202">
        <v>12</v>
      </c>
      <c r="U27" s="145">
        <v>8</v>
      </c>
      <c r="V27" s="203">
        <v>0.5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151</v>
      </c>
      <c r="L28" s="202">
        <v>49</v>
      </c>
      <c r="M28" s="145">
        <v>45</v>
      </c>
      <c r="N28" s="203">
        <v>0.0888888888888888</v>
      </c>
      <c r="O28" s="153"/>
      <c r="P28" s="153"/>
      <c r="R28" s="111"/>
      <c r="S28" s="201" t="s">
        <v>26</v>
      </c>
      <c r="T28" s="202">
        <v>9</v>
      </c>
      <c r="U28" s="145">
        <v>10</v>
      </c>
      <c r="V28" s="203">
        <v>-0.09999999999999998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202</v>
      </c>
      <c r="M29" s="110">
        <v>179</v>
      </c>
      <c r="N29" s="204">
        <v>0.12849162011173187</v>
      </c>
      <c r="O29" s="153"/>
      <c r="P29" s="153"/>
      <c r="R29" s="115"/>
      <c r="S29" s="110" t="s">
        <v>97</v>
      </c>
      <c r="T29" s="110">
        <v>26</v>
      </c>
      <c r="U29" s="110">
        <v>19</v>
      </c>
      <c r="V29" s="204">
        <v>0.368421052631579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147</v>
      </c>
      <c r="K30" s="130"/>
      <c r="L30" s="173">
        <v>492</v>
      </c>
      <c r="M30" s="173">
        <v>416</v>
      </c>
      <c r="N30" s="114">
        <v>0.1826923076923077</v>
      </c>
      <c r="O30" s="133">
        <v>0.2751677852348993</v>
      </c>
      <c r="P30" s="133">
        <v>0.3074648928307465</v>
      </c>
      <c r="R30" s="112" t="s">
        <v>72</v>
      </c>
      <c r="S30" s="113"/>
      <c r="T30" s="173">
        <v>73</v>
      </c>
      <c r="U30" s="173">
        <v>46</v>
      </c>
      <c r="V30" s="114">
        <v>0.5869565217391304</v>
      </c>
      <c r="W30" s="133">
        <v>0.04082774049217002</v>
      </c>
      <c r="X30" s="133">
        <v>0.03399852180339985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138</v>
      </c>
      <c r="K31" s="131"/>
      <c r="L31" s="173">
        <v>4</v>
      </c>
      <c r="M31" s="173">
        <v>5</v>
      </c>
      <c r="N31" s="114">
        <v>-0.19999999999999996</v>
      </c>
      <c r="O31" s="133">
        <v>0.0022371364653243847</v>
      </c>
      <c r="P31" s="133">
        <v>0.003695491500369549</v>
      </c>
      <c r="R31" s="110" t="s">
        <v>54</v>
      </c>
      <c r="S31" s="198" t="s">
        <v>26</v>
      </c>
      <c r="T31" s="216">
        <v>28</v>
      </c>
      <c r="U31" s="144">
        <v>16</v>
      </c>
      <c r="V31" s="199">
        <v>0.75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27</v>
      </c>
      <c r="T32" s="202">
        <v>17</v>
      </c>
      <c r="U32" s="145">
        <v>17</v>
      </c>
      <c r="V32" s="203">
        <v>0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62" t="s">
        <v>65</v>
      </c>
      <c r="K33" s="263"/>
      <c r="L33" s="218">
        <v>1788</v>
      </c>
      <c r="M33" s="218">
        <v>1353</v>
      </c>
      <c r="N33" s="120">
        <v>0.3215077605321508</v>
      </c>
      <c r="O33" s="205">
        <v>1</v>
      </c>
      <c r="P33" s="205">
        <v>1</v>
      </c>
      <c r="R33" s="111"/>
      <c r="S33" s="201" t="s">
        <v>0</v>
      </c>
      <c r="T33" s="202">
        <v>16</v>
      </c>
      <c r="U33" s="145">
        <v>20</v>
      </c>
      <c r="V33" s="203">
        <v>-0.19999999999999996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35</v>
      </c>
      <c r="U34" s="110">
        <v>43</v>
      </c>
      <c r="V34" s="204">
        <v>-0.18604651162790697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96</v>
      </c>
      <c r="U35" s="173">
        <v>96</v>
      </c>
      <c r="V35" s="114">
        <v>0</v>
      </c>
      <c r="W35" s="133">
        <v>0.053691275167785234</v>
      </c>
      <c r="X35" s="133">
        <v>0.07095343680709534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27</v>
      </c>
      <c r="T36" s="208">
        <v>119</v>
      </c>
      <c r="U36" s="209">
        <v>73</v>
      </c>
      <c r="V36" s="199">
        <v>0.6301369863013699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0</v>
      </c>
      <c r="T37" s="210">
        <v>119</v>
      </c>
      <c r="U37" s="211">
        <v>94</v>
      </c>
      <c r="V37" s="203">
        <v>0.26595744680851063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93</v>
      </c>
      <c r="U38" s="211">
        <v>71</v>
      </c>
      <c r="V38" s="203">
        <v>0.3098591549295775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162</v>
      </c>
      <c r="U39" s="110">
        <v>131</v>
      </c>
      <c r="V39" s="204">
        <v>0.23664122137404586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493</v>
      </c>
      <c r="U40" s="173">
        <v>369</v>
      </c>
      <c r="V40" s="114">
        <v>0.3360433604336044</v>
      </c>
      <c r="W40" s="133">
        <v>0.2757270693512304</v>
      </c>
      <c r="X40" s="133">
        <v>0.2727272727272727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27</v>
      </c>
      <c r="U41" s="144">
        <v>1</v>
      </c>
      <c r="V41" s="199">
        <v>26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17</v>
      </c>
      <c r="U42" s="145">
        <v>15</v>
      </c>
      <c r="V42" s="203">
        <v>0.1333333333333333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14</v>
      </c>
      <c r="U43" s="145">
        <v>7</v>
      </c>
      <c r="V43" s="203">
        <v>1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13</v>
      </c>
      <c r="U44" s="110">
        <v>18</v>
      </c>
      <c r="V44" s="204">
        <v>-0.2777777777777778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71</v>
      </c>
      <c r="U45" s="173">
        <v>41</v>
      </c>
      <c r="V45" s="114">
        <v>0.7317073170731707</v>
      </c>
      <c r="W45" s="133">
        <v>0.03970917225950783</v>
      </c>
      <c r="X45" s="133">
        <v>0.030303030303030304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22</v>
      </c>
      <c r="U46" s="173">
        <v>24</v>
      </c>
      <c r="V46" s="114">
        <v>-0.08333333333333337</v>
      </c>
      <c r="W46" s="133">
        <v>0.012304250559284116</v>
      </c>
      <c r="X46" s="133">
        <v>0.017738359201773836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62" t="s">
        <v>65</v>
      </c>
      <c r="S47" s="263"/>
      <c r="T47" s="173">
        <v>1788</v>
      </c>
      <c r="U47" s="173">
        <v>1353</v>
      </c>
      <c r="V47" s="114">
        <v>0.3215077605321508</v>
      </c>
      <c r="W47" s="174">
        <v>0.9999999999999999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1512</v>
      </c>
      <c r="O9" s="86"/>
    </row>
    <row r="10" spans="1:14" ht="12.75">
      <c r="A10" s="143" t="s">
        <v>85</v>
      </c>
      <c r="B10" s="97">
        <v>0.7928176795580111</v>
      </c>
      <c r="C10" s="97">
        <v>0.07471980074719808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75">
        <v>0.2978540772532188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7" t="s">
        <v>6</v>
      </c>
      <c r="B12" s="229" t="str">
        <f>'R_MC NEW 2020vs2019'!B12:C12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'R_MC NEW 2020vs2019'!B13</f>
        <v>2020</v>
      </c>
      <c r="C13" s="45">
        <f>'R_MC NEW 2020vs2019'!C13</f>
        <v>2019</v>
      </c>
      <c r="D13" s="232"/>
      <c r="E13" s="45">
        <f>'R_MC NEW 2020vs2019'!E13</f>
        <v>2020</v>
      </c>
      <c r="F13" s="45">
        <f>'R_MC NEW 2020vs2019'!F13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v>863</v>
      </c>
      <c r="C14" s="166">
        <v>803</v>
      </c>
      <c r="D14" s="167">
        <v>0.07471980074719808</v>
      </c>
      <c r="E14" s="166">
        <v>1512</v>
      </c>
      <c r="F14" s="168">
        <v>1165</v>
      </c>
      <c r="G14" s="167">
        <v>0.2978540772532188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D3" sqref="D3:H3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0"/>
      <c r="C1" s="270"/>
      <c r="D1" s="270"/>
      <c r="E1" s="270"/>
      <c r="F1" s="270"/>
      <c r="G1" s="270"/>
      <c r="H1" s="270"/>
      <c r="I1" s="70"/>
      <c r="J1" s="70"/>
      <c r="K1" s="70"/>
      <c r="L1" s="70"/>
    </row>
    <row r="2" spans="2:12" ht="14.25">
      <c r="B2" s="256" t="s">
        <v>126</v>
      </c>
      <c r="C2" s="256"/>
      <c r="D2" s="256"/>
      <c r="E2" s="256"/>
      <c r="F2" s="256"/>
      <c r="G2" s="256"/>
      <c r="H2" s="256"/>
      <c r="I2" s="269"/>
      <c r="J2" s="269"/>
      <c r="K2" s="269"/>
      <c r="L2" s="269"/>
    </row>
    <row r="3" spans="2:16" ht="24" customHeight="1">
      <c r="B3" s="247" t="s">
        <v>57</v>
      </c>
      <c r="C3" s="250" t="s">
        <v>58</v>
      </c>
      <c r="D3" s="258" t="str">
        <f>'R_MC 2020 rankings'!D3:H3</f>
        <v>January - February</v>
      </c>
      <c r="E3" s="259"/>
      <c r="F3" s="259"/>
      <c r="G3" s="259"/>
      <c r="H3" s="260"/>
      <c r="I3" s="72"/>
      <c r="J3" s="73"/>
      <c r="K3" s="73"/>
      <c r="L3" s="74"/>
      <c r="M3" s="75"/>
      <c r="N3" s="75"/>
      <c r="O3" s="75"/>
      <c r="P3" s="75"/>
    </row>
    <row r="4" spans="2:16" ht="12.75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540</v>
      </c>
      <c r="E5" s="179">
        <v>0.35714285714285715</v>
      </c>
      <c r="F5" s="178">
        <v>400</v>
      </c>
      <c r="G5" s="180">
        <v>0.34334763948497854</v>
      </c>
      <c r="H5" s="169">
        <v>0.3500000000000001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237</v>
      </c>
      <c r="E6" s="184">
        <v>0.15674603174603174</v>
      </c>
      <c r="F6" s="183">
        <v>172</v>
      </c>
      <c r="G6" s="185">
        <v>0.14763948497854076</v>
      </c>
      <c r="H6" s="170">
        <v>0.37790697674418605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147</v>
      </c>
      <c r="E7" s="184">
        <v>0.09722222222222222</v>
      </c>
      <c r="F7" s="183">
        <v>90</v>
      </c>
      <c r="G7" s="185">
        <v>0.07725321888412018</v>
      </c>
      <c r="H7" s="170">
        <v>0.6333333333333333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92</v>
      </c>
      <c r="E8" s="184">
        <v>0.06084656084656084</v>
      </c>
      <c r="F8" s="183">
        <v>68</v>
      </c>
      <c r="G8" s="185">
        <v>0.05836909871244635</v>
      </c>
      <c r="H8" s="170">
        <v>0.3529411764705883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83</v>
      </c>
      <c r="D9" s="183">
        <v>61</v>
      </c>
      <c r="E9" s="184">
        <v>0.04034391534391534</v>
      </c>
      <c r="F9" s="183">
        <v>61</v>
      </c>
      <c r="G9" s="217">
        <v>0.05236051502145923</v>
      </c>
      <c r="H9" s="170">
        <v>0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141</v>
      </c>
      <c r="D10" s="183">
        <v>46</v>
      </c>
      <c r="E10" s="184">
        <v>0.03042328042328042</v>
      </c>
      <c r="F10" s="183">
        <v>12</v>
      </c>
      <c r="G10" s="217">
        <v>0.010300429184549357</v>
      </c>
      <c r="H10" s="170">
        <v>2.8333333333333335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34</v>
      </c>
      <c r="D11" s="183">
        <v>41</v>
      </c>
      <c r="E11" s="184">
        <v>0.027116402116402115</v>
      </c>
      <c r="F11" s="183">
        <v>86</v>
      </c>
      <c r="G11" s="185">
        <v>0.07381974248927038</v>
      </c>
      <c r="H11" s="170">
        <v>-0.5232558139534884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140</v>
      </c>
      <c r="D12" s="183">
        <v>34</v>
      </c>
      <c r="E12" s="184">
        <v>0.022486772486772486</v>
      </c>
      <c r="F12" s="183">
        <v>8</v>
      </c>
      <c r="G12" s="185">
        <v>0.0068669527896995704</v>
      </c>
      <c r="H12" s="170">
        <v>3.25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96</v>
      </c>
      <c r="D13" s="183">
        <v>33</v>
      </c>
      <c r="E13" s="184">
        <v>0.021825396825396824</v>
      </c>
      <c r="F13" s="183">
        <v>25</v>
      </c>
      <c r="G13" s="185">
        <v>0.02145922746781116</v>
      </c>
      <c r="H13" s="170">
        <v>0.32000000000000006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153</v>
      </c>
      <c r="D14" s="183">
        <v>22</v>
      </c>
      <c r="E14" s="184">
        <v>0.01455026455026455</v>
      </c>
      <c r="F14" s="183">
        <v>10</v>
      </c>
      <c r="G14" s="185">
        <v>0.008583690987124463</v>
      </c>
      <c r="H14" s="170">
        <v>1.2000000000000002</v>
      </c>
      <c r="I14" s="75"/>
      <c r="J14" s="78"/>
      <c r="K14" s="78"/>
      <c r="L14" s="78"/>
      <c r="N14" s="75"/>
      <c r="O14" s="75"/>
      <c r="P14" s="75"/>
    </row>
    <row r="15" spans="2:16" ht="12.75">
      <c r="B15" s="267" t="s">
        <v>66</v>
      </c>
      <c r="C15" s="268"/>
      <c r="D15" s="215">
        <v>1253</v>
      </c>
      <c r="E15" s="117">
        <v>0.8287037037037036</v>
      </c>
      <c r="F15" s="118">
        <v>932</v>
      </c>
      <c r="G15" s="117">
        <v>0.7999999999999999</v>
      </c>
      <c r="H15" s="119">
        <v>0.344420600858369</v>
      </c>
      <c r="I15" s="76"/>
      <c r="J15" s="76"/>
      <c r="K15" s="76"/>
      <c r="N15" s="75"/>
      <c r="O15" s="75"/>
      <c r="P15" s="75"/>
    </row>
    <row r="16" spans="2:11" ht="12.75" customHeight="1">
      <c r="B16" s="264" t="s">
        <v>67</v>
      </c>
      <c r="C16" s="264"/>
      <c r="D16" s="118">
        <v>259</v>
      </c>
      <c r="E16" s="117">
        <v>0.1712962962962963</v>
      </c>
      <c r="F16" s="118">
        <v>233</v>
      </c>
      <c r="G16" s="117">
        <v>0.2</v>
      </c>
      <c r="H16" s="119">
        <v>0.11158798283261806</v>
      </c>
      <c r="I16" s="76"/>
      <c r="J16" s="76"/>
      <c r="K16" s="76"/>
    </row>
    <row r="17" spans="2:11" ht="12.75">
      <c r="B17" s="265" t="s">
        <v>65</v>
      </c>
      <c r="C17" s="265"/>
      <c r="D17" s="158">
        <v>1512</v>
      </c>
      <c r="E17" s="171">
        <v>1.0000000000000002</v>
      </c>
      <c r="F17" s="158">
        <v>1165</v>
      </c>
      <c r="G17" s="172">
        <v>0.9999999999999997</v>
      </c>
      <c r="H17" s="157">
        <v>0.2978540772532188</v>
      </c>
      <c r="I17" s="76"/>
      <c r="J17" s="76"/>
      <c r="K17" s="76"/>
    </row>
    <row r="18" spans="2:11" ht="12.75">
      <c r="B18" s="266" t="s">
        <v>81</v>
      </c>
      <c r="C18" s="266"/>
      <c r="D18" s="266"/>
      <c r="E18" s="266"/>
      <c r="F18" s="266"/>
      <c r="G18" s="266"/>
      <c r="H18" s="266"/>
      <c r="I18" s="76"/>
      <c r="J18" s="76"/>
      <c r="K18" s="76"/>
    </row>
    <row r="19" spans="2:11" ht="12.75">
      <c r="B19" s="261" t="s">
        <v>44</v>
      </c>
      <c r="C19" s="261"/>
      <c r="D19" s="261"/>
      <c r="E19" s="261"/>
      <c r="F19" s="261"/>
      <c r="G19" s="261"/>
      <c r="H19" s="261"/>
      <c r="I19" s="76"/>
      <c r="J19" s="76"/>
      <c r="K19" s="76"/>
    </row>
    <row r="20" spans="2:11" ht="12.75">
      <c r="B20" s="261"/>
      <c r="C20" s="261"/>
      <c r="D20" s="261"/>
      <c r="E20" s="261"/>
      <c r="F20" s="261"/>
      <c r="G20" s="261"/>
      <c r="H20" s="261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5" sqref="A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129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8336</v>
      </c>
      <c r="O3" s="97">
        <v>0.8837998303647159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1096</v>
      </c>
      <c r="O4" s="97">
        <v>0.11620016963528414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116</v>
      </c>
      <c r="B5" s="9">
        <v>4356</v>
      </c>
      <c r="C5" s="9">
        <v>5076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9432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117</v>
      </c>
      <c r="B6" s="212">
        <v>0.3308890925756187</v>
      </c>
      <c r="C6" s="212">
        <v>0.165289256198347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128</v>
      </c>
      <c r="B7" s="213">
        <v>0.927433628318584</v>
      </c>
      <c r="C7" s="213">
        <v>0.06705907084296836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0.34416417272338595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7" t="s">
        <v>6</v>
      </c>
      <c r="B9" s="229" t="str">
        <f>'R_MP NEW 2020vs2019'!B12:C12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'R_MP NEW 2020vs2019'!B13</f>
        <v>2020</v>
      </c>
      <c r="C10" s="45">
        <f>'R_MP NEW 2020vs2019'!C13</f>
        <v>2019</v>
      </c>
      <c r="D10" s="232"/>
      <c r="E10" s="45">
        <f>'R_MP NEW 2020vs2019'!E13</f>
        <v>2020</v>
      </c>
      <c r="F10" s="45">
        <f>'R_MP NEW 2020vs2019'!F13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4509</v>
      </c>
      <c r="C11" s="192">
        <v>4296</v>
      </c>
      <c r="D11" s="193">
        <v>0.049581005586592175</v>
      </c>
      <c r="E11" s="192">
        <v>8336</v>
      </c>
      <c r="F11" s="194">
        <v>6243</v>
      </c>
      <c r="G11" s="193">
        <v>0.33525548614448186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567</v>
      </c>
      <c r="C12" s="192">
        <v>461</v>
      </c>
      <c r="D12" s="193">
        <v>0.22993492407809102</v>
      </c>
      <c r="E12" s="192">
        <v>1096</v>
      </c>
      <c r="F12" s="194">
        <v>774</v>
      </c>
      <c r="G12" s="193">
        <v>0.4160206718346253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5076</v>
      </c>
      <c r="C13" s="192">
        <v>4757</v>
      </c>
      <c r="D13" s="193">
        <v>0.06705907084296836</v>
      </c>
      <c r="E13" s="192">
        <v>9432</v>
      </c>
      <c r="F13" s="192">
        <v>7017</v>
      </c>
      <c r="G13" s="193">
        <v>0.34416417272338595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5" t="s">
        <v>130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2"/>
    </row>
    <row r="3" spans="1:15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131</v>
      </c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  <c r="O9" s="14"/>
      <c r="R9" s="33"/>
    </row>
    <row r="10" spans="1:18" ht="12.75">
      <c r="A10" s="136" t="s">
        <v>132</v>
      </c>
      <c r="B10" s="65">
        <v>698</v>
      </c>
      <c r="C10" s="65">
        <v>1090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1788</v>
      </c>
      <c r="O10" s="14"/>
      <c r="R10" s="33"/>
    </row>
    <row r="11" spans="1:18" s="17" customFormat="1" ht="12.75">
      <c r="A11" s="64" t="s">
        <v>133</v>
      </c>
      <c r="B11" s="136">
        <v>3827</v>
      </c>
      <c r="C11" s="136">
        <v>4509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8336</v>
      </c>
      <c r="O11" s="16"/>
      <c r="R11" s="33"/>
    </row>
    <row r="12" spans="1:18" s="5" customFormat="1" ht="12.75">
      <c r="A12" s="40" t="s">
        <v>134</v>
      </c>
      <c r="B12" s="41">
        <v>4525</v>
      </c>
      <c r="C12" s="41">
        <v>5599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10124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0.33280674038967883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0.3215077605321508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0.33525548614448186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0.17661003555906757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131</v>
      </c>
      <c r="B24" s="271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  <c r="O24" s="14"/>
      <c r="R24" s="33"/>
    </row>
    <row r="25" spans="1:18" ht="12.75">
      <c r="A25" s="136" t="s">
        <v>135</v>
      </c>
      <c r="B25" s="65">
        <v>649</v>
      </c>
      <c r="C25" s="65">
        <v>863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1512</v>
      </c>
      <c r="O25" s="14"/>
      <c r="R25" s="33"/>
    </row>
    <row r="26" spans="1:18" s="17" customFormat="1" ht="12.75">
      <c r="A26" s="64" t="s">
        <v>136</v>
      </c>
      <c r="B26" s="136">
        <v>529</v>
      </c>
      <c r="C26" s="136">
        <v>567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1096</v>
      </c>
      <c r="O26" s="16"/>
      <c r="R26" s="33"/>
    </row>
    <row r="27" spans="1:15" s="5" customFormat="1" ht="12.75">
      <c r="A27" s="40" t="s">
        <v>137</v>
      </c>
      <c r="B27" s="41">
        <v>1178</v>
      </c>
      <c r="C27" s="41">
        <v>1430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2608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0.34502320783909224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0.2978540772532188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0.4160206718346253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0.5797546012269938</v>
      </c>
    </row>
    <row r="34" spans="1:7" ht="30.75" customHeight="1">
      <c r="A34" s="237" t="s">
        <v>4</v>
      </c>
      <c r="B34" s="281" t="str">
        <f>'R_PTW USED 2020vs2019'!B9:C9</f>
        <v>FEBRUARY</v>
      </c>
      <c r="C34" s="282"/>
      <c r="D34" s="283" t="s">
        <v>35</v>
      </c>
      <c r="E34" s="285" t="s">
        <v>23</v>
      </c>
      <c r="F34" s="286"/>
      <c r="G34" s="283" t="s">
        <v>35</v>
      </c>
    </row>
    <row r="35" spans="1:7" ht="15.75" customHeight="1">
      <c r="A35" s="238"/>
      <c r="B35" s="45">
        <v>2020</v>
      </c>
      <c r="C35" s="45">
        <v>2019</v>
      </c>
      <c r="D35" s="284"/>
      <c r="E35" s="45">
        <v>2020</v>
      </c>
      <c r="F35" s="45">
        <v>2019</v>
      </c>
      <c r="G35" s="284"/>
    </row>
    <row r="36" spans="1:7" ht="15.75" customHeight="1">
      <c r="A36" s="67" t="s">
        <v>41</v>
      </c>
      <c r="B36" s="197">
        <v>1090</v>
      </c>
      <c r="C36" s="197">
        <v>893</v>
      </c>
      <c r="D36" s="193">
        <v>0.2206047032474805</v>
      </c>
      <c r="E36" s="197">
        <v>1788</v>
      </c>
      <c r="F36" s="197">
        <v>1353</v>
      </c>
      <c r="G36" s="193">
        <v>0.3215077605321508</v>
      </c>
    </row>
    <row r="37" spans="1:7" ht="15.75" customHeight="1">
      <c r="A37" s="67" t="s">
        <v>42</v>
      </c>
      <c r="B37" s="197">
        <v>4509</v>
      </c>
      <c r="C37" s="197">
        <v>4296</v>
      </c>
      <c r="D37" s="193">
        <v>0.049581005586592175</v>
      </c>
      <c r="E37" s="197">
        <v>8336</v>
      </c>
      <c r="F37" s="197">
        <v>6243</v>
      </c>
      <c r="G37" s="193">
        <v>0.33525548614448186</v>
      </c>
    </row>
    <row r="38" spans="1:7" ht="15.75" customHeight="1">
      <c r="A38" s="95" t="s">
        <v>5</v>
      </c>
      <c r="B38" s="197">
        <v>5599</v>
      </c>
      <c r="C38" s="197">
        <v>5189</v>
      </c>
      <c r="D38" s="193">
        <v>0.07901329735979967</v>
      </c>
      <c r="E38" s="197">
        <v>10124</v>
      </c>
      <c r="F38" s="197">
        <v>7596</v>
      </c>
      <c r="G38" s="193">
        <v>0.33280674038967883</v>
      </c>
    </row>
    <row r="39" ht="15.75" customHeight="1"/>
    <row r="40" ht="15.75" customHeight="1"/>
    <row r="41" spans="1:7" ht="32.25" customHeight="1">
      <c r="A41" s="237" t="s">
        <v>3</v>
      </c>
      <c r="B41" s="281" t="str">
        <f>B34</f>
        <v>FEBRUARY</v>
      </c>
      <c r="C41" s="282"/>
      <c r="D41" s="283" t="s">
        <v>35</v>
      </c>
      <c r="E41" s="285" t="s">
        <v>23</v>
      </c>
      <c r="F41" s="286"/>
      <c r="G41" s="283" t="s">
        <v>35</v>
      </c>
    </row>
    <row r="42" spans="1:7" ht="15.75" customHeight="1">
      <c r="A42" s="238"/>
      <c r="B42" s="45">
        <v>2020</v>
      </c>
      <c r="C42" s="45">
        <v>2019</v>
      </c>
      <c r="D42" s="284"/>
      <c r="E42" s="45">
        <v>2020</v>
      </c>
      <c r="F42" s="45">
        <v>2019</v>
      </c>
      <c r="G42" s="284"/>
    </row>
    <row r="43" spans="1:7" ht="15.75" customHeight="1">
      <c r="A43" s="67" t="s">
        <v>41</v>
      </c>
      <c r="B43" s="197">
        <v>863</v>
      </c>
      <c r="C43" s="197">
        <v>803</v>
      </c>
      <c r="D43" s="193">
        <v>0.07471980074719808</v>
      </c>
      <c r="E43" s="197">
        <v>1512</v>
      </c>
      <c r="F43" s="197">
        <v>1165</v>
      </c>
      <c r="G43" s="193">
        <v>0.2978540772532188</v>
      </c>
    </row>
    <row r="44" spans="1:7" ht="15.75" customHeight="1">
      <c r="A44" s="67" t="s">
        <v>42</v>
      </c>
      <c r="B44" s="197">
        <v>567</v>
      </c>
      <c r="C44" s="197">
        <v>461</v>
      </c>
      <c r="D44" s="193">
        <v>0.22993492407809102</v>
      </c>
      <c r="E44" s="197">
        <v>1096</v>
      </c>
      <c r="F44" s="197">
        <v>774</v>
      </c>
      <c r="G44" s="193">
        <v>0.4160206718346253</v>
      </c>
    </row>
    <row r="45" spans="1:7" ht="15.75" customHeight="1">
      <c r="A45" s="95" t="s">
        <v>5</v>
      </c>
      <c r="B45" s="197">
        <v>1430</v>
      </c>
      <c r="C45" s="197">
        <v>1264</v>
      </c>
      <c r="D45" s="193">
        <v>0.13132911392405067</v>
      </c>
      <c r="E45" s="197">
        <v>2608</v>
      </c>
      <c r="F45" s="197">
        <v>1939</v>
      </c>
      <c r="G45" s="193">
        <v>0.34502320783909224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4" t="s">
        <v>45</v>
      </c>
      <c r="B52" s="274"/>
      <c r="C52" s="274"/>
      <c r="D52" s="274"/>
      <c r="E52" s="274"/>
      <c r="F52" s="274"/>
      <c r="G52" s="274"/>
      <c r="H52" s="274"/>
      <c r="I52" s="274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2020-03-05T13:39:23Z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